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Other\Home\STARS Inc\All Event Statuses\20260926 Workshop with Kay\Setting up the plate numbers\"/>
    </mc:Choice>
  </mc:AlternateContent>
  <xr:revisionPtr revIDLastSave="0" documentId="8_{7DC136C5-0F6E-40DA-A54E-E8CCD48A1C44}" xr6:coauthVersionLast="47" xr6:coauthVersionMax="47" xr10:uidLastSave="{00000000-0000-0000-0000-000000000000}"/>
  <bookViews>
    <workbookView xWindow="260" yWindow="0" windowWidth="22230" windowHeight="13370" xr2:uid="{00000000-000D-0000-FFFF-FFFF00000000}"/>
  </bookViews>
  <sheets>
    <sheet name="Template plate set-up_Cryo" sheetId="5" r:id="rId1"/>
    <sheet name="Example plate set-up" sheetId="6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6" l="1"/>
  <c r="B5" i="6"/>
  <c r="B4" i="6"/>
  <c r="A4" i="6"/>
  <c r="A4" i="5"/>
  <c r="B6" i="5"/>
  <c r="B5" i="5"/>
  <c r="B4" i="5"/>
  <c r="I45" i="6"/>
  <c r="H45" i="6"/>
  <c r="G45" i="6"/>
  <c r="F45" i="6"/>
  <c r="E45" i="6"/>
  <c r="D45" i="6"/>
  <c r="I44" i="6"/>
  <c r="H44" i="6"/>
  <c r="I43" i="6"/>
  <c r="H43" i="6"/>
  <c r="G43" i="6"/>
  <c r="F43" i="6"/>
  <c r="E43" i="6"/>
  <c r="D43" i="6"/>
  <c r="I39" i="6"/>
  <c r="H39" i="6"/>
  <c r="G39" i="6"/>
  <c r="F39" i="6"/>
  <c r="E39" i="6"/>
  <c r="D39" i="6"/>
  <c r="I37" i="6"/>
  <c r="H37" i="6"/>
  <c r="G37" i="6"/>
  <c r="F37" i="6"/>
  <c r="E37" i="6"/>
  <c r="D37" i="6"/>
  <c r="I33" i="6"/>
  <c r="H33" i="6"/>
  <c r="G33" i="6"/>
  <c r="F33" i="6"/>
  <c r="E33" i="6"/>
  <c r="D33" i="6"/>
  <c r="I31" i="6"/>
  <c r="H31" i="6"/>
  <c r="G31" i="6"/>
  <c r="F31" i="6"/>
  <c r="E31" i="6"/>
  <c r="E34" i="6" s="1"/>
  <c r="D31" i="6"/>
  <c r="D34" i="6" s="1"/>
  <c r="I26" i="6"/>
  <c r="H26" i="6"/>
  <c r="G26" i="6"/>
  <c r="F26" i="6"/>
  <c r="E26" i="6"/>
  <c r="D26" i="6"/>
  <c r="B26" i="6"/>
  <c r="A26" i="6"/>
  <c r="I25" i="6"/>
  <c r="H25" i="6"/>
  <c r="G25" i="6"/>
  <c r="G44" i="6" s="1"/>
  <c r="F25" i="6"/>
  <c r="F44" i="6" s="1"/>
  <c r="E25" i="6"/>
  <c r="E44" i="6" s="1"/>
  <c r="D25" i="6"/>
  <c r="D44" i="6" s="1"/>
  <c r="A25" i="6"/>
  <c r="I20" i="6"/>
  <c r="H20" i="6"/>
  <c r="G20" i="6"/>
  <c r="F20" i="6"/>
  <c r="E20" i="6"/>
  <c r="D20" i="6"/>
  <c r="B20" i="6"/>
  <c r="A20" i="6"/>
  <c r="I19" i="6"/>
  <c r="I38" i="6" s="1"/>
  <c r="H19" i="6"/>
  <c r="H38" i="6" s="1"/>
  <c r="G19" i="6"/>
  <c r="G38" i="6" s="1"/>
  <c r="F19" i="6"/>
  <c r="F38" i="6" s="1"/>
  <c r="E19" i="6"/>
  <c r="E38" i="6" s="1"/>
  <c r="D19" i="6"/>
  <c r="D38" i="6" s="1"/>
  <c r="A19" i="6"/>
  <c r="I14" i="6"/>
  <c r="H14" i="6"/>
  <c r="G14" i="6"/>
  <c r="F14" i="6"/>
  <c r="E14" i="6"/>
  <c r="D14" i="6"/>
  <c r="B14" i="6"/>
  <c r="A14" i="6"/>
  <c r="I13" i="6"/>
  <c r="I32" i="6" s="1"/>
  <c r="H13" i="6"/>
  <c r="H32" i="6" s="1"/>
  <c r="G13" i="6"/>
  <c r="G32" i="6" s="1"/>
  <c r="F13" i="6"/>
  <c r="F32" i="6" s="1"/>
  <c r="E13" i="6"/>
  <c r="E32" i="6" s="1"/>
  <c r="D13" i="6"/>
  <c r="D32" i="6" s="1"/>
  <c r="A13" i="6"/>
  <c r="I25" i="5"/>
  <c r="H25" i="5"/>
  <c r="G25" i="5"/>
  <c r="G44" i="5" s="1"/>
  <c r="F25" i="5"/>
  <c r="F44" i="5" s="1"/>
  <c r="E25" i="5"/>
  <c r="E44" i="5" s="1"/>
  <c r="D25" i="5"/>
  <c r="D44" i="5" s="1"/>
  <c r="I19" i="5"/>
  <c r="H19" i="5"/>
  <c r="G19" i="5"/>
  <c r="F19" i="5"/>
  <c r="F38" i="5" s="1"/>
  <c r="E19" i="5"/>
  <c r="E38" i="5" s="1"/>
  <c r="D19" i="5"/>
  <c r="D38" i="5" s="1"/>
  <c r="I13" i="5"/>
  <c r="I32" i="5" s="1"/>
  <c r="H13" i="5"/>
  <c r="H32" i="5" s="1"/>
  <c r="G13" i="5"/>
  <c r="G32" i="5" s="1"/>
  <c r="G34" i="5" s="1"/>
  <c r="F13" i="5"/>
  <c r="F32" i="5" s="1"/>
  <c r="F34" i="5" s="1"/>
  <c r="E13" i="5"/>
  <c r="D13" i="5"/>
  <c r="H45" i="5"/>
  <c r="I45" i="5"/>
  <c r="G45" i="5"/>
  <c r="F45" i="5"/>
  <c r="E45" i="5"/>
  <c r="D45" i="5"/>
  <c r="I39" i="5"/>
  <c r="H39" i="5"/>
  <c r="G39" i="5"/>
  <c r="F39" i="5"/>
  <c r="E39" i="5"/>
  <c r="D39" i="5"/>
  <c r="I33" i="5"/>
  <c r="H33" i="5"/>
  <c r="G33" i="5"/>
  <c r="F33" i="5"/>
  <c r="E33" i="5"/>
  <c r="D33" i="5"/>
  <c r="A25" i="5"/>
  <c r="A19" i="5"/>
  <c r="A13" i="5"/>
  <c r="B26" i="5"/>
  <c r="B20" i="5"/>
  <c r="B14" i="5"/>
  <c r="A26" i="5"/>
  <c r="A20" i="5"/>
  <c r="A14" i="5"/>
  <c r="D26" i="5"/>
  <c r="E26" i="5"/>
  <c r="F26" i="5"/>
  <c r="G26" i="5"/>
  <c r="H26" i="5"/>
  <c r="I26" i="5"/>
  <c r="I20" i="5"/>
  <c r="H20" i="5"/>
  <c r="G20" i="5"/>
  <c r="F20" i="5"/>
  <c r="E20" i="5"/>
  <c r="D20" i="5"/>
  <c r="I14" i="5"/>
  <c r="H14" i="5"/>
  <c r="G14" i="5"/>
  <c r="F14" i="5"/>
  <c r="E14" i="5"/>
  <c r="D14" i="5"/>
  <c r="I44" i="5"/>
  <c r="H44" i="5"/>
  <c r="I43" i="5"/>
  <c r="H43" i="5"/>
  <c r="G43" i="5"/>
  <c r="F43" i="5"/>
  <c r="E43" i="5"/>
  <c r="D43" i="5"/>
  <c r="I38" i="5"/>
  <c r="I40" i="5" s="1"/>
  <c r="H38" i="5"/>
  <c r="H40" i="5" s="1"/>
  <c r="G38" i="5"/>
  <c r="G40" i="5" s="1"/>
  <c r="I37" i="5"/>
  <c r="H37" i="5"/>
  <c r="G37" i="5"/>
  <c r="F37" i="5"/>
  <c r="E37" i="5"/>
  <c r="D37" i="5"/>
  <c r="E32" i="5"/>
  <c r="E34" i="5" s="1"/>
  <c r="D32" i="5"/>
  <c r="D34" i="5" s="1"/>
  <c r="I31" i="5"/>
  <c r="H31" i="5"/>
  <c r="G31" i="5"/>
  <c r="F31" i="5"/>
  <c r="E31" i="5"/>
  <c r="D31" i="5"/>
  <c r="I40" i="6" l="1"/>
  <c r="D46" i="6"/>
  <c r="E46" i="6"/>
  <c r="H46" i="6"/>
  <c r="I46" i="6"/>
  <c r="F46" i="6"/>
  <c r="G46" i="6"/>
  <c r="F34" i="6"/>
  <c r="H34" i="6"/>
  <c r="I34" i="6"/>
  <c r="H40" i="6"/>
  <c r="E40" i="6"/>
  <c r="F40" i="6"/>
  <c r="G40" i="6"/>
  <c r="D40" i="6"/>
  <c r="G34" i="6"/>
  <c r="I34" i="5"/>
  <c r="D40" i="5"/>
  <c r="E40" i="5"/>
  <c r="F40" i="5"/>
  <c r="H34" i="5"/>
  <c r="D46" i="5"/>
  <c r="H46" i="5"/>
  <c r="I46" i="5"/>
  <c r="E46" i="5"/>
  <c r="F46" i="5"/>
  <c r="G46" i="5"/>
</calcChain>
</file>

<file path=xl/sharedStrings.xml><?xml version="1.0" encoding="utf-8"?>
<sst xmlns="http://schemas.openxmlformats.org/spreadsheetml/2006/main" count="166" uniqueCount="43">
  <si>
    <t>Crystal plate set up</t>
  </si>
  <si>
    <t>pH 4.2</t>
  </si>
  <si>
    <t>pH 4.4</t>
  </si>
  <si>
    <t>pH 4.6</t>
  </si>
  <si>
    <t>pH 4.8</t>
  </si>
  <si>
    <t>pH 5.0</t>
  </si>
  <si>
    <t>pH 5.2</t>
  </si>
  <si>
    <t>Column 1</t>
  </si>
  <si>
    <t>Column 2</t>
  </si>
  <si>
    <t>Column 3</t>
  </si>
  <si>
    <t>Column 4</t>
  </si>
  <si>
    <t>Column 5</t>
  </si>
  <si>
    <t>Column 6</t>
  </si>
  <si>
    <t>Row A</t>
  </si>
  <si>
    <t>Row B</t>
  </si>
  <si>
    <t>Row C</t>
  </si>
  <si>
    <t>Row D</t>
  </si>
  <si>
    <t>HR reagent</t>
  </si>
  <si>
    <t>pH buffer stock (M)</t>
  </si>
  <si>
    <t>Total precipitant volume (μl)</t>
  </si>
  <si>
    <t>Volume of pH buffer stock needed (μl)</t>
  </si>
  <si>
    <t>Volume of salt stock needed (μl)</t>
  </si>
  <si>
    <t>Volume of water needed (μl)</t>
  </si>
  <si>
    <t>Volume of HR precipitant needed (μl)</t>
  </si>
  <si>
    <t>Salt final concentration (M)</t>
  </si>
  <si>
    <t>pH buffer final concentration (M)</t>
  </si>
  <si>
    <t xml:space="preserve">(v/v)% </t>
  </si>
  <si>
    <t>Volume of 100% Ethylene Glycol (μl)</t>
  </si>
  <si>
    <t>Desired Salt Concentration</t>
  </si>
  <si>
    <t>Desired cryoprotecant % v/v</t>
  </si>
  <si>
    <t>Desired cryoprotectant</t>
  </si>
  <si>
    <t>MPD (%)</t>
  </si>
  <si>
    <t>Desired Salt</t>
  </si>
  <si>
    <t>Pick a salt</t>
  </si>
  <si>
    <t>Pick a cryoprotectant</t>
  </si>
  <si>
    <t>Formulation?</t>
  </si>
  <si>
    <t>cryo %?</t>
  </si>
  <si>
    <t>Formulation (% v/v)</t>
  </si>
  <si>
    <t>NaNO3 (M)</t>
  </si>
  <si>
    <t>Stock Conc.</t>
  </si>
  <si>
    <t>Desired Conc.</t>
  </si>
  <si>
    <t>Salt Identity</t>
  </si>
  <si>
    <t xml:space="preserve">pH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</si>
</sst>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1CF8E3"/>
        <bgColor indexed="64"/>
      </patternFill>
    </fill>
    <fill>
      <patternFill patternType="solid">
        <fgColor rgb="FFBAFCF6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" fillId="0" borderId="0" xfId="0" applyFont="1"/>
    <xf numFmtId="0" fontId="0" fillId="2" borderId="0" xfId="0" applyFont="1" applyFill="1" applyAlignment="1">
      <alignment wrapText="1"/>
    </xf>
    <xf numFmtId="0" fontId="0" fillId="3" borderId="0" xfId="0" applyFont="1" applyFill="1" applyAlignment="1">
      <alignment wrapText="1"/>
    </xf>
    <xf numFmtId="0" fontId="0" fillId="5" borderId="0" xfId="0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8" borderId="0" xfId="0" applyFont="1" applyFill="1"/>
    <xf numFmtId="0" fontId="0" fillId="6" borderId="0" xfId="0" applyFont="1" applyFill="1"/>
    <xf numFmtId="0" fontId="0" fillId="0" borderId="0" xfId="0" applyFont="1" applyFill="1"/>
    <xf numFmtId="0" fontId="0" fillId="9" borderId="0" xfId="0" applyFont="1" applyFill="1"/>
    <xf numFmtId="0" fontId="0" fillId="5" borderId="0" xfId="0" applyFont="1" applyFill="1"/>
    <xf numFmtId="164" fontId="0" fillId="5" borderId="0" xfId="0" applyNumberFormat="1" applyFont="1" applyFill="1"/>
    <xf numFmtId="0" fontId="0" fillId="10" borderId="0" xfId="0" applyFont="1" applyFill="1"/>
    <xf numFmtId="0" fontId="0" fillId="11" borderId="0" xfId="0" applyFont="1" applyFill="1"/>
    <xf numFmtId="0" fontId="0" fillId="7" borderId="0" xfId="0" applyFont="1" applyFill="1" applyAlignment="1">
      <alignment horizontal="center"/>
    </xf>
    <xf numFmtId="1" fontId="0" fillId="9" borderId="0" xfId="0" applyNumberFormat="1" applyFont="1" applyFill="1"/>
    <xf numFmtId="0" fontId="0" fillId="1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AFCF6"/>
      <color rgb="FF1CF8E3"/>
      <color rgb="FF93FBF1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C15B2-7F43-4402-B2C7-BDD12657524A}">
  <dimension ref="A1:M49"/>
  <sheetViews>
    <sheetView tabSelected="1" topLeftCell="A17" zoomScale="90" zoomScaleNormal="90" workbookViewId="0"/>
  </sheetViews>
  <sheetFormatPr defaultRowHeight="14.5" x14ac:dyDescent="0.35"/>
  <cols>
    <col min="1" max="1" width="25" style="1" customWidth="1"/>
    <col min="2" max="2" width="12.453125" style="1" customWidth="1"/>
    <col min="3" max="3" width="33.7265625" style="1" customWidth="1"/>
    <col min="4" max="9" width="11.54296875" style="1" customWidth="1"/>
    <col min="10" max="10" width="8.7265625" style="1"/>
    <col min="11" max="11" width="23.36328125" style="1" customWidth="1"/>
    <col min="12" max="12" width="25.453125" style="1" customWidth="1"/>
    <col min="13" max="13" width="17.36328125" style="1" customWidth="1"/>
    <col min="14" max="16384" width="8.7265625" style="1"/>
  </cols>
  <sheetData>
    <row r="1" spans="1:13" x14ac:dyDescent="0.35">
      <c r="C1" s="2" t="s">
        <v>0</v>
      </c>
      <c r="D1" s="2"/>
      <c r="E1" s="2"/>
      <c r="F1" s="2"/>
      <c r="G1" s="2"/>
      <c r="H1" s="2"/>
      <c r="I1" s="2"/>
    </row>
    <row r="2" spans="1:13" x14ac:dyDescent="0.35">
      <c r="C2" s="3"/>
      <c r="D2" s="17" t="s">
        <v>42</v>
      </c>
      <c r="E2" s="17" t="s">
        <v>42</v>
      </c>
      <c r="F2" s="17" t="s">
        <v>42</v>
      </c>
      <c r="G2" s="17" t="s">
        <v>42</v>
      </c>
      <c r="H2" s="17" t="s">
        <v>42</v>
      </c>
      <c r="I2" s="17" t="s">
        <v>42</v>
      </c>
    </row>
    <row r="3" spans="1:13" x14ac:dyDescent="0.35">
      <c r="A3" s="3" t="s">
        <v>41</v>
      </c>
      <c r="B3" s="1" t="s">
        <v>40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</row>
    <row r="4" spans="1:13" x14ac:dyDescent="0.35">
      <c r="A4" s="19" t="str">
        <f>K10</f>
        <v>Pick a salt</v>
      </c>
      <c r="B4" s="15">
        <f>K13</f>
        <v>0</v>
      </c>
      <c r="C4" s="4" t="s">
        <v>13</v>
      </c>
      <c r="D4" s="5"/>
      <c r="E4" s="5"/>
      <c r="F4" s="5"/>
      <c r="G4" s="5"/>
      <c r="H4" s="5"/>
      <c r="I4" s="5"/>
    </row>
    <row r="5" spans="1:13" x14ac:dyDescent="0.35">
      <c r="B5" s="15">
        <f>K19</f>
        <v>0</v>
      </c>
      <c r="C5" s="4" t="s">
        <v>14</v>
      </c>
      <c r="D5" s="6"/>
      <c r="E5" s="6"/>
      <c r="F5" s="6"/>
      <c r="G5" s="6"/>
      <c r="H5" s="6"/>
      <c r="I5" s="6"/>
    </row>
    <row r="6" spans="1:13" x14ac:dyDescent="0.35">
      <c r="B6" s="15">
        <f>K25</f>
        <v>0</v>
      </c>
      <c r="C6" s="4" t="s">
        <v>15</v>
      </c>
      <c r="D6" s="7"/>
      <c r="E6" s="7"/>
      <c r="F6" s="7"/>
      <c r="G6" s="7"/>
      <c r="H6" s="7"/>
      <c r="I6" s="7"/>
    </row>
    <row r="7" spans="1:13" x14ac:dyDescent="0.35">
      <c r="C7" s="4" t="s">
        <v>16</v>
      </c>
      <c r="D7" s="8" t="s">
        <v>17</v>
      </c>
      <c r="E7" s="8" t="s">
        <v>17</v>
      </c>
      <c r="F7" s="8" t="s">
        <v>17</v>
      </c>
      <c r="G7" s="8" t="s">
        <v>17</v>
      </c>
      <c r="H7" s="8" t="s">
        <v>17</v>
      </c>
      <c r="I7" s="8" t="s">
        <v>17</v>
      </c>
    </row>
    <row r="9" spans="1:13" x14ac:dyDescent="0.35">
      <c r="K9" s="1" t="s">
        <v>32</v>
      </c>
      <c r="L9" s="1" t="s">
        <v>30</v>
      </c>
      <c r="M9" s="1" t="s">
        <v>37</v>
      </c>
    </row>
    <row r="10" spans="1:13" x14ac:dyDescent="0.35">
      <c r="D10" s="1" t="s">
        <v>7</v>
      </c>
      <c r="E10" s="1" t="s">
        <v>8</v>
      </c>
      <c r="F10" s="1" t="s">
        <v>9</v>
      </c>
      <c r="G10" s="1" t="s">
        <v>10</v>
      </c>
      <c r="H10" s="1" t="s">
        <v>11</v>
      </c>
      <c r="I10" s="1" t="s">
        <v>12</v>
      </c>
      <c r="K10" s="16" t="s">
        <v>33</v>
      </c>
      <c r="L10" s="9" t="s">
        <v>34</v>
      </c>
      <c r="M10" s="9" t="s">
        <v>35</v>
      </c>
    </row>
    <row r="11" spans="1:13" x14ac:dyDescent="0.35">
      <c r="B11" s="1" t="s">
        <v>39</v>
      </c>
      <c r="C11" s="1" t="s">
        <v>13</v>
      </c>
    </row>
    <row r="12" spans="1:13" x14ac:dyDescent="0.35">
      <c r="A12" s="10" t="s">
        <v>18</v>
      </c>
      <c r="B12" s="10">
        <v>0.625</v>
      </c>
      <c r="C12" s="1" t="s">
        <v>25</v>
      </c>
      <c r="D12" s="1">
        <v>0.1</v>
      </c>
      <c r="E12" s="1">
        <v>0.1</v>
      </c>
      <c r="F12" s="1">
        <v>0.1</v>
      </c>
      <c r="G12" s="1">
        <v>0.1</v>
      </c>
      <c r="H12" s="1">
        <v>0.1</v>
      </c>
      <c r="I12" s="1">
        <v>0.1</v>
      </c>
      <c r="K12" s="1" t="s">
        <v>28</v>
      </c>
      <c r="L12" s="1" t="s">
        <v>29</v>
      </c>
    </row>
    <row r="13" spans="1:13" x14ac:dyDescent="0.35">
      <c r="A13" s="15" t="str">
        <f>K10</f>
        <v>Pick a salt</v>
      </c>
      <c r="B13" s="10">
        <v>3</v>
      </c>
      <c r="C13" s="11" t="s">
        <v>24</v>
      </c>
      <c r="D13" s="15">
        <f>K13</f>
        <v>0</v>
      </c>
      <c r="E13" s="15">
        <f>K13</f>
        <v>0</v>
      </c>
      <c r="F13" s="15">
        <f>K13</f>
        <v>0</v>
      </c>
      <c r="G13" s="15">
        <f>K13</f>
        <v>0</v>
      </c>
      <c r="H13" s="15">
        <f>K13</f>
        <v>0</v>
      </c>
      <c r="I13" s="15">
        <f>K13</f>
        <v>0</v>
      </c>
      <c r="K13" s="16"/>
      <c r="L13" s="9" t="s">
        <v>36</v>
      </c>
    </row>
    <row r="14" spans="1:13" x14ac:dyDescent="0.35">
      <c r="A14" s="12" t="str">
        <f>L10</f>
        <v>Pick a cryoprotectant</v>
      </c>
      <c r="B14" s="18" t="str">
        <f>M10</f>
        <v>Formulation?</v>
      </c>
      <c r="C14" s="11" t="s">
        <v>26</v>
      </c>
      <c r="D14" s="12" t="str">
        <f>L13</f>
        <v>cryo %?</v>
      </c>
      <c r="E14" s="12" t="str">
        <f>L13</f>
        <v>cryo %?</v>
      </c>
      <c r="F14" s="12" t="str">
        <f>L13</f>
        <v>cryo %?</v>
      </c>
      <c r="G14" s="12" t="str">
        <f>L13</f>
        <v>cryo %?</v>
      </c>
      <c r="H14" s="12" t="str">
        <f>L13</f>
        <v>cryo %?</v>
      </c>
      <c r="I14" s="12" t="str">
        <f>L13</f>
        <v>cryo %?</v>
      </c>
    </row>
    <row r="15" spans="1:13" x14ac:dyDescent="0.35">
      <c r="A15" s="10" t="s">
        <v>19</v>
      </c>
      <c r="B15" s="10">
        <v>500</v>
      </c>
      <c r="C15" s="11"/>
    </row>
    <row r="16" spans="1:13" x14ac:dyDescent="0.35">
      <c r="C16" s="11"/>
    </row>
    <row r="17" spans="1:11" x14ac:dyDescent="0.35">
      <c r="B17" s="1" t="s">
        <v>39</v>
      </c>
      <c r="C17" s="11" t="s">
        <v>14</v>
      </c>
    </row>
    <row r="18" spans="1:11" x14ac:dyDescent="0.35">
      <c r="A18" s="10" t="s">
        <v>18</v>
      </c>
      <c r="B18" s="10">
        <v>0.625</v>
      </c>
      <c r="C18" s="11" t="s">
        <v>25</v>
      </c>
      <c r="D18" s="1">
        <v>0.1</v>
      </c>
      <c r="E18" s="1">
        <v>0.1</v>
      </c>
      <c r="F18" s="1">
        <v>0.1</v>
      </c>
      <c r="G18" s="1">
        <v>0.1</v>
      </c>
      <c r="H18" s="1">
        <v>0.1</v>
      </c>
      <c r="I18" s="1">
        <v>0.1</v>
      </c>
    </row>
    <row r="19" spans="1:11" x14ac:dyDescent="0.35">
      <c r="A19" s="15" t="str">
        <f>K10</f>
        <v>Pick a salt</v>
      </c>
      <c r="B19" s="10">
        <v>3</v>
      </c>
      <c r="C19" s="11" t="s">
        <v>24</v>
      </c>
      <c r="D19" s="15">
        <f>K19</f>
        <v>0</v>
      </c>
      <c r="E19" s="15">
        <f>K19</f>
        <v>0</v>
      </c>
      <c r="F19" s="15">
        <f>K19</f>
        <v>0</v>
      </c>
      <c r="G19" s="15">
        <f>K19</f>
        <v>0</v>
      </c>
      <c r="H19" s="15">
        <f>K19</f>
        <v>0</v>
      </c>
      <c r="I19" s="15">
        <f>K19</f>
        <v>0</v>
      </c>
      <c r="K19" s="16"/>
    </row>
    <row r="20" spans="1:11" x14ac:dyDescent="0.35">
      <c r="A20" s="12" t="str">
        <f>L10</f>
        <v>Pick a cryoprotectant</v>
      </c>
      <c r="B20" s="18" t="str">
        <f>M10</f>
        <v>Formulation?</v>
      </c>
      <c r="C20" s="11" t="s">
        <v>26</v>
      </c>
      <c r="D20" s="12" t="str">
        <f>L13</f>
        <v>cryo %?</v>
      </c>
      <c r="E20" s="12" t="str">
        <f>L13</f>
        <v>cryo %?</v>
      </c>
      <c r="F20" s="12" t="str">
        <f>L13</f>
        <v>cryo %?</v>
      </c>
      <c r="G20" s="12" t="str">
        <f>L13</f>
        <v>cryo %?</v>
      </c>
      <c r="H20" s="12" t="str">
        <f>L13</f>
        <v>cryo %?</v>
      </c>
      <c r="I20" s="12" t="str">
        <f>L13</f>
        <v>cryo %?</v>
      </c>
    </row>
    <row r="21" spans="1:11" x14ac:dyDescent="0.35">
      <c r="A21" s="10" t="s">
        <v>19</v>
      </c>
      <c r="B21" s="10">
        <v>500</v>
      </c>
      <c r="C21" s="11"/>
    </row>
    <row r="22" spans="1:11" x14ac:dyDescent="0.35">
      <c r="C22" s="11"/>
    </row>
    <row r="23" spans="1:11" x14ac:dyDescent="0.35">
      <c r="B23" s="1" t="s">
        <v>39</v>
      </c>
      <c r="C23" s="11" t="s">
        <v>15</v>
      </c>
    </row>
    <row r="24" spans="1:11" x14ac:dyDescent="0.35">
      <c r="A24" s="10" t="s">
        <v>18</v>
      </c>
      <c r="B24" s="10">
        <v>0.625</v>
      </c>
      <c r="C24" s="11" t="s">
        <v>25</v>
      </c>
      <c r="D24" s="1">
        <v>0.1</v>
      </c>
      <c r="E24" s="1">
        <v>0.1</v>
      </c>
      <c r="F24" s="1">
        <v>0.1</v>
      </c>
      <c r="G24" s="1">
        <v>0.1</v>
      </c>
      <c r="H24" s="1">
        <v>0.1</v>
      </c>
      <c r="I24" s="1">
        <v>0.1</v>
      </c>
    </row>
    <row r="25" spans="1:11" x14ac:dyDescent="0.35">
      <c r="A25" s="15" t="str">
        <f>K10</f>
        <v>Pick a salt</v>
      </c>
      <c r="B25" s="10">
        <v>3</v>
      </c>
      <c r="C25" s="11" t="s">
        <v>24</v>
      </c>
      <c r="D25" s="15">
        <f>K25</f>
        <v>0</v>
      </c>
      <c r="E25" s="15">
        <f>K25</f>
        <v>0</v>
      </c>
      <c r="F25" s="15">
        <f>K25</f>
        <v>0</v>
      </c>
      <c r="G25" s="15">
        <f>K25</f>
        <v>0</v>
      </c>
      <c r="H25" s="15">
        <f>K25</f>
        <v>0</v>
      </c>
      <c r="I25" s="15">
        <f>K25</f>
        <v>0</v>
      </c>
      <c r="K25" s="16"/>
    </row>
    <row r="26" spans="1:11" x14ac:dyDescent="0.35">
      <c r="A26" s="12" t="str">
        <f>L10</f>
        <v>Pick a cryoprotectant</v>
      </c>
      <c r="B26" s="18" t="str">
        <f>M10</f>
        <v>Formulation?</v>
      </c>
      <c r="C26" s="11" t="s">
        <v>26</v>
      </c>
      <c r="D26" s="12" t="str">
        <f>L13</f>
        <v>cryo %?</v>
      </c>
      <c r="E26" s="12" t="str">
        <f>L13</f>
        <v>cryo %?</v>
      </c>
      <c r="F26" s="12" t="str">
        <f>L13</f>
        <v>cryo %?</v>
      </c>
      <c r="G26" s="12" t="str">
        <f>L13</f>
        <v>cryo %?</v>
      </c>
      <c r="H26" s="12" t="str">
        <f>L13</f>
        <v>cryo %?</v>
      </c>
      <c r="I26" s="12" t="str">
        <f>L13</f>
        <v>cryo %?</v>
      </c>
    </row>
    <row r="27" spans="1:11" x14ac:dyDescent="0.35">
      <c r="A27" s="10" t="s">
        <v>19</v>
      </c>
      <c r="B27" s="10">
        <v>500</v>
      </c>
    </row>
    <row r="29" spans="1:11" x14ac:dyDescent="0.35">
      <c r="C29" s="13"/>
      <c r="D29" s="13" t="s">
        <v>7</v>
      </c>
      <c r="E29" s="13" t="s">
        <v>8</v>
      </c>
      <c r="F29" s="13" t="s">
        <v>9</v>
      </c>
      <c r="G29" s="13" t="s">
        <v>10</v>
      </c>
      <c r="H29" s="13" t="s">
        <v>11</v>
      </c>
      <c r="I29" s="13" t="s">
        <v>12</v>
      </c>
    </row>
    <row r="30" spans="1:11" x14ac:dyDescent="0.35">
      <c r="C30" s="13" t="s">
        <v>13</v>
      </c>
      <c r="D30" s="13"/>
      <c r="E30" s="13"/>
      <c r="F30" s="13"/>
      <c r="G30" s="13"/>
      <c r="H30" s="13"/>
      <c r="I30" s="13"/>
    </row>
    <row r="31" spans="1:11" x14ac:dyDescent="0.35">
      <c r="C31" s="13" t="s">
        <v>20</v>
      </c>
      <c r="D31" s="14">
        <f>D12*B15/B12</f>
        <v>80</v>
      </c>
      <c r="E31" s="14">
        <f>E12*B15/B12</f>
        <v>80</v>
      </c>
      <c r="F31" s="14">
        <f>F12*B15/B12</f>
        <v>80</v>
      </c>
      <c r="G31" s="14">
        <f>G12*B15/B12</f>
        <v>80</v>
      </c>
      <c r="H31" s="14">
        <f>H12*B15/B12</f>
        <v>80</v>
      </c>
      <c r="I31" s="14">
        <f>I12*B15/B12</f>
        <v>80</v>
      </c>
    </row>
    <row r="32" spans="1:11" x14ac:dyDescent="0.35">
      <c r="C32" s="13" t="s">
        <v>21</v>
      </c>
      <c r="D32" s="14">
        <f>D13*B15/B13</f>
        <v>0</v>
      </c>
      <c r="E32" s="14">
        <f>E13*B15/B13</f>
        <v>0</v>
      </c>
      <c r="F32" s="14">
        <f>F13*B15/B13</f>
        <v>0</v>
      </c>
      <c r="G32" s="14">
        <f>G13*B15/B13</f>
        <v>0</v>
      </c>
      <c r="H32" s="14">
        <f>H13*B15/B13</f>
        <v>0</v>
      </c>
      <c r="I32" s="14">
        <f>I13*B15/B13</f>
        <v>0</v>
      </c>
    </row>
    <row r="33" spans="3:9" x14ac:dyDescent="0.35">
      <c r="C33" s="13" t="s">
        <v>27</v>
      </c>
      <c r="D33" s="14" t="e">
        <f>(L13/100)*(100/M10)*B15</f>
        <v>#VALUE!</v>
      </c>
      <c r="E33" s="14" t="e">
        <f>(L13/100)*(100/M10)*B15</f>
        <v>#VALUE!</v>
      </c>
      <c r="F33" s="14" t="e">
        <f>(L13/100)*(100/M10)*B15</f>
        <v>#VALUE!</v>
      </c>
      <c r="G33" s="14" t="e">
        <f>(L13/100)*(100/M10)*B15</f>
        <v>#VALUE!</v>
      </c>
      <c r="H33" s="14" t="e">
        <f>(L13/100)*(100/M10)*B15</f>
        <v>#VALUE!</v>
      </c>
      <c r="I33" s="14" t="e">
        <f>(L13/100)*(100/M10)*B15</f>
        <v>#VALUE!</v>
      </c>
    </row>
    <row r="34" spans="3:9" x14ac:dyDescent="0.35">
      <c r="C34" s="13" t="s">
        <v>22</v>
      </c>
      <c r="D34" s="14" t="e">
        <f>B15-D31-D32-D33</f>
        <v>#VALUE!</v>
      </c>
      <c r="E34" s="14" t="e">
        <f>B15-E31-E32-E33</f>
        <v>#VALUE!</v>
      </c>
      <c r="F34" s="14" t="e">
        <f>B15-F31-F32-F33</f>
        <v>#VALUE!</v>
      </c>
      <c r="G34" s="14" t="e">
        <f>B15-G31-G32-G33</f>
        <v>#VALUE!</v>
      </c>
      <c r="H34" s="14" t="e">
        <f>B15-H31-H32-H33</f>
        <v>#VALUE!</v>
      </c>
      <c r="I34" s="14" t="e">
        <f>B15-I31-I32-I33</f>
        <v>#VALUE!</v>
      </c>
    </row>
    <row r="35" spans="3:9" x14ac:dyDescent="0.35">
      <c r="C35" s="13"/>
      <c r="D35" s="13"/>
      <c r="E35" s="13"/>
      <c r="F35" s="13"/>
      <c r="G35" s="13"/>
      <c r="H35" s="13"/>
      <c r="I35" s="13"/>
    </row>
    <row r="36" spans="3:9" x14ac:dyDescent="0.35">
      <c r="C36" s="13" t="s">
        <v>14</v>
      </c>
      <c r="D36" s="13"/>
      <c r="E36" s="13"/>
      <c r="F36" s="13"/>
      <c r="G36" s="13"/>
      <c r="H36" s="13"/>
      <c r="I36" s="13"/>
    </row>
    <row r="37" spans="3:9" x14ac:dyDescent="0.35">
      <c r="C37" s="13" t="s">
        <v>20</v>
      </c>
      <c r="D37" s="14">
        <f>D18*B21/B18</f>
        <v>80</v>
      </c>
      <c r="E37" s="14">
        <f>E18*B21/B18</f>
        <v>80</v>
      </c>
      <c r="F37" s="14">
        <f>F18*B21/B18</f>
        <v>80</v>
      </c>
      <c r="G37" s="14">
        <f>G18*B21/B18</f>
        <v>80</v>
      </c>
      <c r="H37" s="14">
        <f>H18*B21/B18</f>
        <v>80</v>
      </c>
      <c r="I37" s="14">
        <f>I18*B21/B18</f>
        <v>80</v>
      </c>
    </row>
    <row r="38" spans="3:9" x14ac:dyDescent="0.35">
      <c r="C38" s="13" t="s">
        <v>21</v>
      </c>
      <c r="D38" s="14">
        <f>D19*B21/B19</f>
        <v>0</v>
      </c>
      <c r="E38" s="14">
        <f>E19*B21/B19</f>
        <v>0</v>
      </c>
      <c r="F38" s="14">
        <f>F19*B21/B19</f>
        <v>0</v>
      </c>
      <c r="G38" s="14">
        <f>G19*B21/B19</f>
        <v>0</v>
      </c>
      <c r="H38" s="14">
        <f>H19*B21/B19</f>
        <v>0</v>
      </c>
      <c r="I38" s="14">
        <f>I19*B21/B19</f>
        <v>0</v>
      </c>
    </row>
    <row r="39" spans="3:9" x14ac:dyDescent="0.35">
      <c r="C39" s="13" t="s">
        <v>27</v>
      </c>
      <c r="D39" s="14" t="e">
        <f>(L13/100)*(100/M10)*B21</f>
        <v>#VALUE!</v>
      </c>
      <c r="E39" s="14" t="e">
        <f>(L13/100)*(100/M10)*B21</f>
        <v>#VALUE!</v>
      </c>
      <c r="F39" s="14" t="e">
        <f>(L13/100)*(100/M10)*B21</f>
        <v>#VALUE!</v>
      </c>
      <c r="G39" s="14" t="e">
        <f>(L13/100)*(100/M10)*B21</f>
        <v>#VALUE!</v>
      </c>
      <c r="H39" s="14" t="e">
        <f>(L13/100)*(100/M10)*B21</f>
        <v>#VALUE!</v>
      </c>
      <c r="I39" s="14" t="e">
        <f>(L13/100)*(100/M10)*B21</f>
        <v>#VALUE!</v>
      </c>
    </row>
    <row r="40" spans="3:9" x14ac:dyDescent="0.35">
      <c r="C40" s="13" t="s">
        <v>22</v>
      </c>
      <c r="D40" s="14" t="e">
        <f>B21-D37-D38-D39</f>
        <v>#VALUE!</v>
      </c>
      <c r="E40" s="14" t="e">
        <f>B21-E37-E38-E39</f>
        <v>#VALUE!</v>
      </c>
      <c r="F40" s="14" t="e">
        <f>B21-F37-F38-F39</f>
        <v>#VALUE!</v>
      </c>
      <c r="G40" s="14" t="e">
        <f>B21-G37-G38-G39</f>
        <v>#VALUE!</v>
      </c>
      <c r="H40" s="14" t="e">
        <f>B21-H37-H38-H39</f>
        <v>#VALUE!</v>
      </c>
      <c r="I40" s="14" t="e">
        <f>B21-I37-I38-I39</f>
        <v>#VALUE!</v>
      </c>
    </row>
    <row r="41" spans="3:9" x14ac:dyDescent="0.35">
      <c r="C41" s="13"/>
      <c r="D41" s="14"/>
      <c r="E41" s="14"/>
      <c r="F41" s="14"/>
      <c r="G41" s="14"/>
      <c r="H41" s="14"/>
      <c r="I41" s="14"/>
    </row>
    <row r="42" spans="3:9" x14ac:dyDescent="0.35">
      <c r="C42" s="13" t="s">
        <v>15</v>
      </c>
      <c r="D42" s="14"/>
      <c r="E42" s="14"/>
      <c r="F42" s="14"/>
      <c r="G42" s="14"/>
      <c r="H42" s="14"/>
      <c r="I42" s="14"/>
    </row>
    <row r="43" spans="3:9" x14ac:dyDescent="0.35">
      <c r="C43" s="13" t="s">
        <v>20</v>
      </c>
      <c r="D43" s="14">
        <f>D24*B27/B24</f>
        <v>80</v>
      </c>
      <c r="E43" s="14">
        <f>E24*B27/B24</f>
        <v>80</v>
      </c>
      <c r="F43" s="14">
        <f>F24*B27/B24</f>
        <v>80</v>
      </c>
      <c r="G43" s="14">
        <f>G24*B27/B24</f>
        <v>80</v>
      </c>
      <c r="H43" s="14">
        <f>H24*B27/B24</f>
        <v>80</v>
      </c>
      <c r="I43" s="14">
        <f>I24*B27/B24</f>
        <v>80</v>
      </c>
    </row>
    <row r="44" spans="3:9" x14ac:dyDescent="0.35">
      <c r="C44" s="13" t="s">
        <v>21</v>
      </c>
      <c r="D44" s="14">
        <f>D25*B27/B25</f>
        <v>0</v>
      </c>
      <c r="E44" s="14">
        <f>E25*B27/B25</f>
        <v>0</v>
      </c>
      <c r="F44" s="14">
        <f>F25*B27/B25</f>
        <v>0</v>
      </c>
      <c r="G44" s="14">
        <f>G25*B27/B25</f>
        <v>0</v>
      </c>
      <c r="H44" s="14">
        <f>H25*B27/B25</f>
        <v>0</v>
      </c>
      <c r="I44" s="14">
        <f>I25*B27/B25</f>
        <v>0</v>
      </c>
    </row>
    <row r="45" spans="3:9" x14ac:dyDescent="0.35">
      <c r="C45" s="13" t="s">
        <v>27</v>
      </c>
      <c r="D45" s="14" t="e">
        <f>(L13/100)*(100/M10)*B27</f>
        <v>#VALUE!</v>
      </c>
      <c r="E45" s="14" t="e">
        <f>(L13/100)*(100/M10)*B27</f>
        <v>#VALUE!</v>
      </c>
      <c r="F45" s="14" t="e">
        <f>(L13/100)*(100/M10)*B27</f>
        <v>#VALUE!</v>
      </c>
      <c r="G45" s="14" t="e">
        <f>(L13/100)*(100/M10)*B27</f>
        <v>#VALUE!</v>
      </c>
      <c r="H45" s="14" t="e">
        <f>(L13/100)*(100/M10)*B27</f>
        <v>#VALUE!</v>
      </c>
      <c r="I45" s="14" t="e">
        <f>(L13/100)*(100/M10)*B27</f>
        <v>#VALUE!</v>
      </c>
    </row>
    <row r="46" spans="3:9" x14ac:dyDescent="0.35">
      <c r="C46" s="13" t="s">
        <v>22</v>
      </c>
      <c r="D46" s="14" t="e">
        <f>B27-D43-D44-D45</f>
        <v>#VALUE!</v>
      </c>
      <c r="E46" s="14" t="e">
        <f>B27-E43-E44-E45</f>
        <v>#VALUE!</v>
      </c>
      <c r="F46" s="14" t="e">
        <f>B27-F43-F44-F45</f>
        <v>#VALUE!</v>
      </c>
      <c r="G46" s="14" t="e">
        <f>B27-G43-G44-G45</f>
        <v>#VALUE!</v>
      </c>
      <c r="H46" s="14" t="e">
        <f>B27-H43-H44-H45</f>
        <v>#VALUE!</v>
      </c>
      <c r="I46" s="14" t="e">
        <f>B27-I43-I44-I45</f>
        <v>#VALUE!</v>
      </c>
    </row>
    <row r="47" spans="3:9" x14ac:dyDescent="0.35">
      <c r="C47" s="13"/>
      <c r="D47" s="13"/>
      <c r="E47" s="13"/>
      <c r="F47" s="13"/>
      <c r="G47" s="13"/>
      <c r="H47" s="13"/>
      <c r="I47" s="13"/>
    </row>
    <row r="48" spans="3:9" x14ac:dyDescent="0.35">
      <c r="C48" s="13" t="s">
        <v>16</v>
      </c>
      <c r="D48" s="13"/>
      <c r="E48" s="13"/>
      <c r="F48" s="13"/>
      <c r="G48" s="13"/>
      <c r="H48" s="13"/>
      <c r="I48" s="13"/>
    </row>
    <row r="49" spans="3:9" x14ac:dyDescent="0.35">
      <c r="C49" s="13" t="s">
        <v>23</v>
      </c>
      <c r="D49" s="13">
        <v>300</v>
      </c>
      <c r="E49" s="13">
        <v>300</v>
      </c>
      <c r="F49" s="13">
        <v>300</v>
      </c>
      <c r="G49" s="13">
        <v>300</v>
      </c>
      <c r="H49" s="13">
        <v>300</v>
      </c>
      <c r="I49" s="13">
        <v>300</v>
      </c>
    </row>
  </sheetData>
  <mergeCells count="1">
    <mergeCell ref="C1:I1"/>
  </mergeCells>
  <dataValidations count="4">
    <dataValidation type="list" allowBlank="1" showInputMessage="1" showErrorMessage="1" sqref="M10" xr:uid="{9AE39200-CE67-4B11-A5FB-6B4CB8864FB9}">
      <formula1>"Formulation?, 100, 50"</formula1>
    </dataValidation>
    <dataValidation type="list" allowBlank="1" showInputMessage="1" showErrorMessage="1" sqref="L10" xr:uid="{CD8A5931-8D99-498A-B899-2E5C763543BA}">
      <formula1>"Pick a cryoprotectant, Ethylene Glycol (%), MPD (%), Glycerol (%)"</formula1>
    </dataValidation>
    <dataValidation type="list" allowBlank="1" showInputMessage="1" showErrorMessage="1" sqref="K10" xr:uid="{8B656FE2-FC16-4E10-B510-981910AF983F}">
      <formula1>"Pick a salt, NaCl (M), NaNO3 (M)"</formula1>
    </dataValidation>
    <dataValidation type="list" allowBlank="1" showInputMessage="1" showErrorMessage="1" sqref="L13" xr:uid="{EAED0C05-F9D5-4525-9EB2-EF2278FE1370}">
      <formula1>"cryo %?, 20, 25, 30"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2C05D-465C-4958-9939-4E7FC865837E}">
  <dimension ref="A1:M49"/>
  <sheetViews>
    <sheetView zoomScale="90" zoomScaleNormal="90" workbookViewId="0">
      <selection activeCell="K26" sqref="K26"/>
    </sheetView>
  </sheetViews>
  <sheetFormatPr defaultRowHeight="14.5" x14ac:dyDescent="0.35"/>
  <cols>
    <col min="1" max="1" width="25" style="1" customWidth="1"/>
    <col min="2" max="2" width="12.453125" style="1" customWidth="1"/>
    <col min="3" max="3" width="33.7265625" style="1" customWidth="1"/>
    <col min="4" max="9" width="11.54296875" style="1" customWidth="1"/>
    <col min="10" max="10" width="8.7265625" style="1"/>
    <col min="11" max="11" width="23.36328125" style="1" customWidth="1"/>
    <col min="12" max="12" width="25.453125" style="1" customWidth="1"/>
    <col min="13" max="13" width="17.36328125" style="1" customWidth="1"/>
    <col min="14" max="16384" width="8.7265625" style="1"/>
  </cols>
  <sheetData>
    <row r="1" spans="1:13" x14ac:dyDescent="0.35">
      <c r="C1" s="2" t="s">
        <v>0</v>
      </c>
      <c r="D1" s="2"/>
      <c r="E1" s="2"/>
      <c r="F1" s="2"/>
      <c r="G1" s="2"/>
      <c r="H1" s="2"/>
      <c r="I1" s="2"/>
    </row>
    <row r="2" spans="1:13" x14ac:dyDescent="0.35">
      <c r="C2" s="3"/>
      <c r="D2" s="17" t="s">
        <v>1</v>
      </c>
      <c r="E2" s="17" t="s">
        <v>2</v>
      </c>
      <c r="F2" s="17" t="s">
        <v>3</v>
      </c>
      <c r="G2" s="17" t="s">
        <v>4</v>
      </c>
      <c r="H2" s="17" t="s">
        <v>5</v>
      </c>
      <c r="I2" s="17" t="s">
        <v>6</v>
      </c>
    </row>
    <row r="3" spans="1:13" x14ac:dyDescent="0.35">
      <c r="A3" s="3" t="s">
        <v>41</v>
      </c>
      <c r="B3" s="1" t="s">
        <v>40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</row>
    <row r="4" spans="1:13" x14ac:dyDescent="0.35">
      <c r="A4" s="19" t="str">
        <f>K10</f>
        <v>NaNO3 (M)</v>
      </c>
      <c r="B4" s="15">
        <f>K13</f>
        <v>0.3</v>
      </c>
      <c r="C4" s="4" t="s">
        <v>13</v>
      </c>
      <c r="D4" s="5"/>
      <c r="E4" s="5"/>
      <c r="F4" s="5"/>
      <c r="G4" s="5"/>
      <c r="H4" s="5"/>
      <c r="I4" s="5"/>
    </row>
    <row r="5" spans="1:13" x14ac:dyDescent="0.35">
      <c r="B5" s="15">
        <f>K19</f>
        <v>0.42</v>
      </c>
      <c r="C5" s="4" t="s">
        <v>14</v>
      </c>
      <c r="D5" s="6"/>
      <c r="E5" s="6"/>
      <c r="F5" s="6"/>
      <c r="G5" s="6"/>
      <c r="H5" s="6"/>
      <c r="I5" s="6"/>
    </row>
    <row r="6" spans="1:13" x14ac:dyDescent="0.35">
      <c r="B6" s="15">
        <f>K25</f>
        <v>0.54</v>
      </c>
      <c r="C6" s="4" t="s">
        <v>15</v>
      </c>
      <c r="D6" s="7"/>
      <c r="E6" s="7"/>
      <c r="F6" s="7"/>
      <c r="G6" s="7"/>
      <c r="H6" s="7"/>
      <c r="I6" s="7"/>
    </row>
    <row r="7" spans="1:13" x14ac:dyDescent="0.35">
      <c r="C7" s="4" t="s">
        <v>16</v>
      </c>
      <c r="D7" s="8" t="s">
        <v>17</v>
      </c>
      <c r="E7" s="8" t="s">
        <v>17</v>
      </c>
      <c r="F7" s="8" t="s">
        <v>17</v>
      </c>
      <c r="G7" s="8" t="s">
        <v>17</v>
      </c>
      <c r="H7" s="8" t="s">
        <v>17</v>
      </c>
      <c r="I7" s="8" t="s">
        <v>17</v>
      </c>
    </row>
    <row r="9" spans="1:13" x14ac:dyDescent="0.35">
      <c r="K9" s="1" t="s">
        <v>32</v>
      </c>
      <c r="L9" s="1" t="s">
        <v>30</v>
      </c>
      <c r="M9" s="1" t="s">
        <v>37</v>
      </c>
    </row>
    <row r="10" spans="1:13" x14ac:dyDescent="0.35">
      <c r="D10" s="1" t="s">
        <v>7</v>
      </c>
      <c r="E10" s="1" t="s">
        <v>8</v>
      </c>
      <c r="F10" s="1" t="s">
        <v>9</v>
      </c>
      <c r="G10" s="1" t="s">
        <v>10</v>
      </c>
      <c r="H10" s="1" t="s">
        <v>11</v>
      </c>
      <c r="I10" s="1" t="s">
        <v>12</v>
      </c>
      <c r="K10" s="16" t="s">
        <v>38</v>
      </c>
      <c r="L10" s="9" t="s">
        <v>31</v>
      </c>
      <c r="M10" s="9">
        <v>100</v>
      </c>
    </row>
    <row r="11" spans="1:13" x14ac:dyDescent="0.35">
      <c r="B11" s="1" t="s">
        <v>39</v>
      </c>
      <c r="C11" s="1" t="s">
        <v>13</v>
      </c>
    </row>
    <row r="12" spans="1:13" x14ac:dyDescent="0.35">
      <c r="A12" s="10" t="s">
        <v>18</v>
      </c>
      <c r="B12" s="10">
        <v>0.625</v>
      </c>
      <c r="C12" s="1" t="s">
        <v>25</v>
      </c>
      <c r="D12" s="1">
        <v>0.1</v>
      </c>
      <c r="E12" s="1">
        <v>0.1</v>
      </c>
      <c r="F12" s="1">
        <v>0.1</v>
      </c>
      <c r="G12" s="1">
        <v>0.1</v>
      </c>
      <c r="H12" s="1">
        <v>0.1</v>
      </c>
      <c r="I12" s="1">
        <v>0.1</v>
      </c>
      <c r="K12" s="1" t="s">
        <v>28</v>
      </c>
      <c r="L12" s="1" t="s">
        <v>29</v>
      </c>
    </row>
    <row r="13" spans="1:13" x14ac:dyDescent="0.35">
      <c r="A13" s="15" t="str">
        <f>K10</f>
        <v>NaNO3 (M)</v>
      </c>
      <c r="B13" s="10">
        <v>3</v>
      </c>
      <c r="C13" s="11" t="s">
        <v>24</v>
      </c>
      <c r="D13" s="15">
        <f>K13</f>
        <v>0.3</v>
      </c>
      <c r="E13" s="15">
        <f>K13</f>
        <v>0.3</v>
      </c>
      <c r="F13" s="15">
        <f>K13</f>
        <v>0.3</v>
      </c>
      <c r="G13" s="15">
        <f>K13</f>
        <v>0.3</v>
      </c>
      <c r="H13" s="15">
        <f>K13</f>
        <v>0.3</v>
      </c>
      <c r="I13" s="15">
        <f>K13</f>
        <v>0.3</v>
      </c>
      <c r="K13" s="16">
        <v>0.3</v>
      </c>
      <c r="L13" s="9">
        <v>20</v>
      </c>
    </row>
    <row r="14" spans="1:13" x14ac:dyDescent="0.35">
      <c r="A14" s="12" t="str">
        <f>L10</f>
        <v>MPD (%)</v>
      </c>
      <c r="B14" s="18">
        <f>M10</f>
        <v>100</v>
      </c>
      <c r="C14" s="11" t="s">
        <v>26</v>
      </c>
      <c r="D14" s="12">
        <f>L13</f>
        <v>20</v>
      </c>
      <c r="E14" s="12">
        <f>L13</f>
        <v>20</v>
      </c>
      <c r="F14" s="12">
        <f>L13</f>
        <v>20</v>
      </c>
      <c r="G14" s="12">
        <f>L13</f>
        <v>20</v>
      </c>
      <c r="H14" s="12">
        <f>L13</f>
        <v>20</v>
      </c>
      <c r="I14" s="12">
        <f>L13</f>
        <v>20</v>
      </c>
    </row>
    <row r="15" spans="1:13" x14ac:dyDescent="0.35">
      <c r="A15" s="10" t="s">
        <v>19</v>
      </c>
      <c r="B15" s="10">
        <v>500</v>
      </c>
      <c r="C15" s="11"/>
    </row>
    <row r="16" spans="1:13" x14ac:dyDescent="0.35">
      <c r="C16" s="11"/>
    </row>
    <row r="17" spans="1:11" x14ac:dyDescent="0.35">
      <c r="B17" s="1" t="s">
        <v>39</v>
      </c>
      <c r="C17" s="11" t="s">
        <v>14</v>
      </c>
    </row>
    <row r="18" spans="1:11" x14ac:dyDescent="0.35">
      <c r="A18" s="10" t="s">
        <v>18</v>
      </c>
      <c r="B18" s="10">
        <v>0.625</v>
      </c>
      <c r="C18" s="11" t="s">
        <v>25</v>
      </c>
      <c r="D18" s="1">
        <v>0.1</v>
      </c>
      <c r="E18" s="1">
        <v>0.1</v>
      </c>
      <c r="F18" s="1">
        <v>0.1</v>
      </c>
      <c r="G18" s="1">
        <v>0.1</v>
      </c>
      <c r="H18" s="1">
        <v>0.1</v>
      </c>
      <c r="I18" s="1">
        <v>0.1</v>
      </c>
    </row>
    <row r="19" spans="1:11" x14ac:dyDescent="0.35">
      <c r="A19" s="15" t="str">
        <f>K10</f>
        <v>NaNO3 (M)</v>
      </c>
      <c r="B19" s="10">
        <v>3</v>
      </c>
      <c r="C19" s="11" t="s">
        <v>24</v>
      </c>
      <c r="D19" s="15">
        <f>K19</f>
        <v>0.42</v>
      </c>
      <c r="E19" s="15">
        <f>K19</f>
        <v>0.42</v>
      </c>
      <c r="F19" s="15">
        <f>K19</f>
        <v>0.42</v>
      </c>
      <c r="G19" s="15">
        <f>K19</f>
        <v>0.42</v>
      </c>
      <c r="H19" s="15">
        <f>K19</f>
        <v>0.42</v>
      </c>
      <c r="I19" s="15">
        <f>K19</f>
        <v>0.42</v>
      </c>
      <c r="K19" s="16">
        <v>0.42</v>
      </c>
    </row>
    <row r="20" spans="1:11" x14ac:dyDescent="0.35">
      <c r="A20" s="12" t="str">
        <f>L10</f>
        <v>MPD (%)</v>
      </c>
      <c r="B20" s="18">
        <f>M10</f>
        <v>100</v>
      </c>
      <c r="C20" s="11" t="s">
        <v>26</v>
      </c>
      <c r="D20" s="12">
        <f>L13</f>
        <v>20</v>
      </c>
      <c r="E20" s="12">
        <f>L13</f>
        <v>20</v>
      </c>
      <c r="F20" s="12">
        <f>L13</f>
        <v>20</v>
      </c>
      <c r="G20" s="12">
        <f>L13</f>
        <v>20</v>
      </c>
      <c r="H20" s="12">
        <f>L13</f>
        <v>20</v>
      </c>
      <c r="I20" s="12">
        <f>L13</f>
        <v>20</v>
      </c>
    </row>
    <row r="21" spans="1:11" x14ac:dyDescent="0.35">
      <c r="A21" s="10" t="s">
        <v>19</v>
      </c>
      <c r="B21" s="10">
        <v>500</v>
      </c>
      <c r="C21" s="11"/>
    </row>
    <row r="22" spans="1:11" x14ac:dyDescent="0.35">
      <c r="C22" s="11"/>
    </row>
    <row r="23" spans="1:11" x14ac:dyDescent="0.35">
      <c r="B23" s="1" t="s">
        <v>39</v>
      </c>
      <c r="C23" s="11" t="s">
        <v>15</v>
      </c>
    </row>
    <row r="24" spans="1:11" x14ac:dyDescent="0.35">
      <c r="A24" s="10" t="s">
        <v>18</v>
      </c>
      <c r="B24" s="10">
        <v>0.625</v>
      </c>
      <c r="C24" s="11" t="s">
        <v>25</v>
      </c>
      <c r="D24" s="1">
        <v>0.1</v>
      </c>
      <c r="E24" s="1">
        <v>0.1</v>
      </c>
      <c r="F24" s="1">
        <v>0.1</v>
      </c>
      <c r="G24" s="1">
        <v>0.1</v>
      </c>
      <c r="H24" s="1">
        <v>0.1</v>
      </c>
      <c r="I24" s="1">
        <v>0.1</v>
      </c>
    </row>
    <row r="25" spans="1:11" x14ac:dyDescent="0.35">
      <c r="A25" s="15" t="str">
        <f>K10</f>
        <v>NaNO3 (M)</v>
      </c>
      <c r="B25" s="10">
        <v>3</v>
      </c>
      <c r="C25" s="11" t="s">
        <v>24</v>
      </c>
      <c r="D25" s="15">
        <f>K25</f>
        <v>0.54</v>
      </c>
      <c r="E25" s="15">
        <f>K25</f>
        <v>0.54</v>
      </c>
      <c r="F25" s="15">
        <f>K25</f>
        <v>0.54</v>
      </c>
      <c r="G25" s="15">
        <f>K25</f>
        <v>0.54</v>
      </c>
      <c r="H25" s="15">
        <f>K25</f>
        <v>0.54</v>
      </c>
      <c r="I25" s="15">
        <f>K25</f>
        <v>0.54</v>
      </c>
      <c r="K25" s="16">
        <v>0.54</v>
      </c>
    </row>
    <row r="26" spans="1:11" x14ac:dyDescent="0.35">
      <c r="A26" s="12" t="str">
        <f>L10</f>
        <v>MPD (%)</v>
      </c>
      <c r="B26" s="18">
        <f>M10</f>
        <v>100</v>
      </c>
      <c r="C26" s="11" t="s">
        <v>26</v>
      </c>
      <c r="D26" s="12">
        <f>L13</f>
        <v>20</v>
      </c>
      <c r="E26" s="12">
        <f>L13</f>
        <v>20</v>
      </c>
      <c r="F26" s="12">
        <f>L13</f>
        <v>20</v>
      </c>
      <c r="G26" s="12">
        <f>L13</f>
        <v>20</v>
      </c>
      <c r="H26" s="12">
        <f>L13</f>
        <v>20</v>
      </c>
      <c r="I26" s="12">
        <f>L13</f>
        <v>20</v>
      </c>
    </row>
    <row r="27" spans="1:11" x14ac:dyDescent="0.35">
      <c r="A27" s="10" t="s">
        <v>19</v>
      </c>
      <c r="B27" s="10">
        <v>500</v>
      </c>
    </row>
    <row r="29" spans="1:11" x14ac:dyDescent="0.35">
      <c r="C29" s="13"/>
      <c r="D29" s="13" t="s">
        <v>7</v>
      </c>
      <c r="E29" s="13" t="s">
        <v>8</v>
      </c>
      <c r="F29" s="13" t="s">
        <v>9</v>
      </c>
      <c r="G29" s="13" t="s">
        <v>10</v>
      </c>
      <c r="H29" s="13" t="s">
        <v>11</v>
      </c>
      <c r="I29" s="13" t="s">
        <v>12</v>
      </c>
    </row>
    <row r="30" spans="1:11" x14ac:dyDescent="0.35">
      <c r="C30" s="13" t="s">
        <v>13</v>
      </c>
      <c r="D30" s="13"/>
      <c r="E30" s="13"/>
      <c r="F30" s="13"/>
      <c r="G30" s="13"/>
      <c r="H30" s="13"/>
      <c r="I30" s="13"/>
    </row>
    <row r="31" spans="1:11" x14ac:dyDescent="0.35">
      <c r="C31" s="13" t="s">
        <v>20</v>
      </c>
      <c r="D31" s="14">
        <f>D12*B15/B12</f>
        <v>80</v>
      </c>
      <c r="E31" s="14">
        <f>E12*B15/B12</f>
        <v>80</v>
      </c>
      <c r="F31" s="14">
        <f>F12*B15/B12</f>
        <v>80</v>
      </c>
      <c r="G31" s="14">
        <f>G12*B15/B12</f>
        <v>80</v>
      </c>
      <c r="H31" s="14">
        <f>H12*B15/B12</f>
        <v>80</v>
      </c>
      <c r="I31" s="14">
        <f>I12*B15/B12</f>
        <v>80</v>
      </c>
    </row>
    <row r="32" spans="1:11" x14ac:dyDescent="0.35">
      <c r="C32" s="13" t="s">
        <v>21</v>
      </c>
      <c r="D32" s="14">
        <f>D13*B15/B13</f>
        <v>50</v>
      </c>
      <c r="E32" s="14">
        <f>E13*B15/B13</f>
        <v>50</v>
      </c>
      <c r="F32" s="14">
        <f>F13*B15/B13</f>
        <v>50</v>
      </c>
      <c r="G32" s="14">
        <f>G13*B15/B13</f>
        <v>50</v>
      </c>
      <c r="H32" s="14">
        <f>H13*B15/B13</f>
        <v>50</v>
      </c>
      <c r="I32" s="14">
        <f>I13*B15/B13</f>
        <v>50</v>
      </c>
    </row>
    <row r="33" spans="3:9" x14ac:dyDescent="0.35">
      <c r="C33" s="13" t="s">
        <v>27</v>
      </c>
      <c r="D33" s="14">
        <f>(L13/100)*(100/M10)*B15</f>
        <v>100</v>
      </c>
      <c r="E33" s="14">
        <f>(L13/100)*(100/M10)*B15</f>
        <v>100</v>
      </c>
      <c r="F33" s="14">
        <f>(L13/100)*(100/M10)*B15</f>
        <v>100</v>
      </c>
      <c r="G33" s="14">
        <f>(L13/100)*(100/M10)*B15</f>
        <v>100</v>
      </c>
      <c r="H33" s="14">
        <f>(L13/100)*(100/M10)*B15</f>
        <v>100</v>
      </c>
      <c r="I33" s="14">
        <f>(L13/100)*(100/M10)*B15</f>
        <v>100</v>
      </c>
    </row>
    <row r="34" spans="3:9" x14ac:dyDescent="0.35">
      <c r="C34" s="13" t="s">
        <v>22</v>
      </c>
      <c r="D34" s="14">
        <f>B15-D31-D32-D33</f>
        <v>270</v>
      </c>
      <c r="E34" s="14">
        <f>B15-E31-E32-E33</f>
        <v>270</v>
      </c>
      <c r="F34" s="14">
        <f>B15-F31-F32-F33</f>
        <v>270</v>
      </c>
      <c r="G34" s="14">
        <f>B15-G31-G32-G33</f>
        <v>270</v>
      </c>
      <c r="H34" s="14">
        <f>B15-H31-H32-H33</f>
        <v>270</v>
      </c>
      <c r="I34" s="14">
        <f>B15-I31-I32-I33</f>
        <v>270</v>
      </c>
    </row>
    <row r="35" spans="3:9" x14ac:dyDescent="0.35">
      <c r="C35" s="13"/>
      <c r="D35" s="13"/>
      <c r="E35" s="13"/>
      <c r="F35" s="13"/>
      <c r="G35" s="13"/>
      <c r="H35" s="13"/>
      <c r="I35" s="13"/>
    </row>
    <row r="36" spans="3:9" x14ac:dyDescent="0.35">
      <c r="C36" s="13" t="s">
        <v>14</v>
      </c>
      <c r="D36" s="13"/>
      <c r="E36" s="13"/>
      <c r="F36" s="13"/>
      <c r="G36" s="13"/>
      <c r="H36" s="13"/>
      <c r="I36" s="13"/>
    </row>
    <row r="37" spans="3:9" x14ac:dyDescent="0.35">
      <c r="C37" s="13" t="s">
        <v>20</v>
      </c>
      <c r="D37" s="14">
        <f>D18*B21/B18</f>
        <v>80</v>
      </c>
      <c r="E37" s="14">
        <f>E18*B21/B18</f>
        <v>80</v>
      </c>
      <c r="F37" s="14">
        <f>F18*B21/B18</f>
        <v>80</v>
      </c>
      <c r="G37" s="14">
        <f>G18*B21/B18</f>
        <v>80</v>
      </c>
      <c r="H37" s="14">
        <f>H18*B21/B18</f>
        <v>80</v>
      </c>
      <c r="I37" s="14">
        <f>I18*B21/B18</f>
        <v>80</v>
      </c>
    </row>
    <row r="38" spans="3:9" x14ac:dyDescent="0.35">
      <c r="C38" s="13" t="s">
        <v>21</v>
      </c>
      <c r="D38" s="14">
        <f>D19*B21/B19</f>
        <v>70</v>
      </c>
      <c r="E38" s="14">
        <f>E19*B21/B19</f>
        <v>70</v>
      </c>
      <c r="F38" s="14">
        <f>F19*B21/B19</f>
        <v>70</v>
      </c>
      <c r="G38" s="14">
        <f>G19*B21/B19</f>
        <v>70</v>
      </c>
      <c r="H38" s="14">
        <f>H19*B21/B19</f>
        <v>70</v>
      </c>
      <c r="I38" s="14">
        <f>I19*B21/B19</f>
        <v>70</v>
      </c>
    </row>
    <row r="39" spans="3:9" x14ac:dyDescent="0.35">
      <c r="C39" s="13" t="s">
        <v>27</v>
      </c>
      <c r="D39" s="14">
        <f>(L13/100)*(100/M10)*B21</f>
        <v>100</v>
      </c>
      <c r="E39" s="14">
        <f>(L13/100)*(100/M10)*B21</f>
        <v>100</v>
      </c>
      <c r="F39" s="14">
        <f>(L13/100)*(100/M10)*B21</f>
        <v>100</v>
      </c>
      <c r="G39" s="14">
        <f>(L13/100)*(100/M10)*B21</f>
        <v>100</v>
      </c>
      <c r="H39" s="14">
        <f>(L13/100)*(100/M10)*B21</f>
        <v>100</v>
      </c>
      <c r="I39" s="14">
        <f>(L13/100)*(100/M10)*B21</f>
        <v>100</v>
      </c>
    </row>
    <row r="40" spans="3:9" x14ac:dyDescent="0.35">
      <c r="C40" s="13" t="s">
        <v>22</v>
      </c>
      <c r="D40" s="14">
        <f>B21-D37-D38-D39</f>
        <v>250</v>
      </c>
      <c r="E40" s="14">
        <f>B21-E37-E38-E39</f>
        <v>250</v>
      </c>
      <c r="F40" s="14">
        <f>B21-F37-F38-F39</f>
        <v>250</v>
      </c>
      <c r="G40" s="14">
        <f>B21-G37-G38-G39</f>
        <v>250</v>
      </c>
      <c r="H40" s="14">
        <f>B21-H37-H38-H39</f>
        <v>250</v>
      </c>
      <c r="I40" s="14">
        <f>B21-I37-I38-I39</f>
        <v>250</v>
      </c>
    </row>
    <row r="41" spans="3:9" x14ac:dyDescent="0.35">
      <c r="C41" s="13"/>
      <c r="D41" s="14"/>
      <c r="E41" s="14"/>
      <c r="F41" s="14"/>
      <c r="G41" s="14"/>
      <c r="H41" s="14"/>
      <c r="I41" s="14"/>
    </row>
    <row r="42" spans="3:9" x14ac:dyDescent="0.35">
      <c r="C42" s="13" t="s">
        <v>15</v>
      </c>
      <c r="D42" s="14"/>
      <c r="E42" s="14"/>
      <c r="F42" s="14"/>
      <c r="G42" s="14"/>
      <c r="H42" s="14"/>
      <c r="I42" s="14"/>
    </row>
    <row r="43" spans="3:9" x14ac:dyDescent="0.35">
      <c r="C43" s="13" t="s">
        <v>20</v>
      </c>
      <c r="D43" s="14">
        <f>D24*B27/B24</f>
        <v>80</v>
      </c>
      <c r="E43" s="14">
        <f>E24*B27/B24</f>
        <v>80</v>
      </c>
      <c r="F43" s="14">
        <f>F24*B27/B24</f>
        <v>80</v>
      </c>
      <c r="G43" s="14">
        <f>G24*B27/B24</f>
        <v>80</v>
      </c>
      <c r="H43" s="14">
        <f>H24*B27/B24</f>
        <v>80</v>
      </c>
      <c r="I43" s="14">
        <f>I24*B27/B24</f>
        <v>80</v>
      </c>
    </row>
    <row r="44" spans="3:9" x14ac:dyDescent="0.35">
      <c r="C44" s="13" t="s">
        <v>21</v>
      </c>
      <c r="D44" s="14">
        <f>D25*B27/B25</f>
        <v>90</v>
      </c>
      <c r="E44" s="14">
        <f>E25*B27/B25</f>
        <v>90</v>
      </c>
      <c r="F44" s="14">
        <f>F25*B27/B25</f>
        <v>90</v>
      </c>
      <c r="G44" s="14">
        <f>G25*B27/B25</f>
        <v>90</v>
      </c>
      <c r="H44" s="14">
        <f>H25*B27/B25</f>
        <v>90</v>
      </c>
      <c r="I44" s="14">
        <f>I25*B27/B25</f>
        <v>90</v>
      </c>
    </row>
    <row r="45" spans="3:9" x14ac:dyDescent="0.35">
      <c r="C45" s="13" t="s">
        <v>27</v>
      </c>
      <c r="D45" s="14">
        <f>(L13/100)*(100/M10)*B27</f>
        <v>100</v>
      </c>
      <c r="E45" s="14">
        <f>(L13/100)*(100/M10)*B27</f>
        <v>100</v>
      </c>
      <c r="F45" s="14">
        <f>(L13/100)*(100/M10)*B27</f>
        <v>100</v>
      </c>
      <c r="G45" s="14">
        <f>(L13/100)*(100/M10)*B27</f>
        <v>100</v>
      </c>
      <c r="H45" s="14">
        <f>(L13/100)*(100/M10)*B27</f>
        <v>100</v>
      </c>
      <c r="I45" s="14">
        <f>(L13/100)*(100/M10)*B27</f>
        <v>100</v>
      </c>
    </row>
    <row r="46" spans="3:9" x14ac:dyDescent="0.35">
      <c r="C46" s="13" t="s">
        <v>22</v>
      </c>
      <c r="D46" s="14">
        <f>B27-D43-D44-D45</f>
        <v>230</v>
      </c>
      <c r="E46" s="14">
        <f>B27-E43-E44-E45</f>
        <v>230</v>
      </c>
      <c r="F46" s="14">
        <f>B27-F43-F44-F45</f>
        <v>230</v>
      </c>
      <c r="G46" s="14">
        <f>B27-G43-G44-G45</f>
        <v>230</v>
      </c>
      <c r="H46" s="14">
        <f>B27-H43-H44-H45</f>
        <v>230</v>
      </c>
      <c r="I46" s="14">
        <f>B27-I43-I44-I45</f>
        <v>230</v>
      </c>
    </row>
    <row r="47" spans="3:9" x14ac:dyDescent="0.35">
      <c r="C47" s="13"/>
      <c r="D47" s="13"/>
      <c r="E47" s="13"/>
      <c r="F47" s="13"/>
      <c r="G47" s="13"/>
      <c r="H47" s="13"/>
      <c r="I47" s="13"/>
    </row>
    <row r="48" spans="3:9" x14ac:dyDescent="0.35">
      <c r="C48" s="13" t="s">
        <v>16</v>
      </c>
      <c r="D48" s="13"/>
      <c r="E48" s="13"/>
      <c r="F48" s="13"/>
      <c r="G48" s="13"/>
      <c r="H48" s="13"/>
      <c r="I48" s="13"/>
    </row>
    <row r="49" spans="3:9" x14ac:dyDescent="0.35">
      <c r="C49" s="13" t="s">
        <v>23</v>
      </c>
      <c r="D49" s="13">
        <v>300</v>
      </c>
      <c r="E49" s="13">
        <v>300</v>
      </c>
      <c r="F49" s="13">
        <v>300</v>
      </c>
      <c r="G49" s="13">
        <v>300</v>
      </c>
      <c r="H49" s="13">
        <v>300</v>
      </c>
      <c r="I49" s="13">
        <v>300</v>
      </c>
    </row>
  </sheetData>
  <mergeCells count="1">
    <mergeCell ref="C1:I1"/>
  </mergeCells>
  <dataValidations count="4">
    <dataValidation type="list" allowBlank="1" showInputMessage="1" showErrorMessage="1" sqref="L13" xr:uid="{2A84C027-1AA4-4404-A492-DE51C14886F3}">
      <formula1>"cryo %?, 20, 25, 30"</formula1>
    </dataValidation>
    <dataValidation type="list" allowBlank="1" showInputMessage="1" showErrorMessage="1" sqref="K10" xr:uid="{70131457-2863-424D-AF12-D21E3D088B6C}">
      <formula1>"Pick a salt, NaCl (M), NaNO3 (M)"</formula1>
    </dataValidation>
    <dataValidation type="list" allowBlank="1" showInputMessage="1" showErrorMessage="1" sqref="L10" xr:uid="{57496A21-116D-40C1-971E-57A2F779406E}">
      <formula1>"Pick a cryoprotectant, Ethylene Glycol (%), MPD (%), Glycerol (%)"</formula1>
    </dataValidation>
    <dataValidation type="list" allowBlank="1" showInputMessage="1" showErrorMessage="1" sqref="M10" xr:uid="{1EE66B20-FE92-41A8-B88B-FF4487644138}">
      <formula1>"Formulation?, 100, 50"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 plate set-up_Cryo</vt:lpstr>
      <vt:lpstr>Example plate set-up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Susanna Huang</dc:creator>
  <cp:keywords/>
  <dc:description/>
  <cp:lastModifiedBy>Susanna Huang</cp:lastModifiedBy>
  <cp:revision/>
  <cp:lastPrinted>2026-09-23T02:09:49Z</cp:lastPrinted>
  <dcterms:created xsi:type="dcterms:W3CDTF">2015-06-05T18:17:20Z</dcterms:created>
  <dcterms:modified xsi:type="dcterms:W3CDTF">2026-09-23T04:12:50Z</dcterms:modified>
  <cp:category/>
  <cp:contentStatus/>
</cp:coreProperties>
</file>